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60" windowWidth="15570" windowHeight="11520"/>
  </bookViews>
  <sheets>
    <sheet name="BC tai tro NH 2018-2019" sheetId="24" r:id="rId1"/>
  </sheets>
  <calcPr calcId="144525"/>
</workbook>
</file>

<file path=xl/calcChain.xml><?xml version="1.0" encoding="utf-8"?>
<calcChain xmlns="http://schemas.openxmlformats.org/spreadsheetml/2006/main">
  <c r="F29" i="24" l="1"/>
  <c r="F32" i="24"/>
  <c r="F31" i="24"/>
  <c r="F51" i="24"/>
  <c r="F30" i="24"/>
  <c r="F27" i="24"/>
  <c r="F38" i="24"/>
  <c r="F28" i="24"/>
  <c r="F48" i="24" l="1"/>
  <c r="F40" i="24"/>
  <c r="F37" i="24"/>
  <c r="F34" i="24" s="1"/>
  <c r="F22" i="24"/>
  <c r="E8" i="24"/>
  <c r="E19" i="24" s="1"/>
  <c r="E21" i="24" l="1"/>
  <c r="E57" i="24" s="1"/>
</calcChain>
</file>

<file path=xl/sharedStrings.xml><?xml version="1.0" encoding="utf-8"?>
<sst xmlns="http://schemas.openxmlformats.org/spreadsheetml/2006/main" count="78" uniqueCount="57">
  <si>
    <t>TRƯỜNG MẦM NON PHƯỜNG 13</t>
  </si>
  <si>
    <t>HIỆU TRƯỞNG</t>
  </si>
  <si>
    <t>Trần Thị Kim Quyên</t>
  </si>
  <si>
    <t>CỘNG HÒA XÃ HỘI CHỦ NGHĨA VIỆT NAM</t>
  </si>
  <si>
    <t>Độc lập - tự do - Hạnh phúc</t>
  </si>
  <si>
    <t>1.</t>
  </si>
  <si>
    <t>đồng</t>
  </si>
  <si>
    <t>2.</t>
  </si>
  <si>
    <t>Lớp mẫu giáo 3-4 tuổi ( Mầm 1)</t>
  </si>
  <si>
    <t>Lớp mẫu giáo 3-4 tuổi ( Mầm 2)</t>
  </si>
  <si>
    <t>Lớp mẫu giáo 4-5 tuổi ( Chồi 1)</t>
  </si>
  <si>
    <t>Lớp mẫu giáo 4-5 tuổi ( Chồi 2)</t>
  </si>
  <si>
    <t>Lớp mẫu giáo 5-6 tuổi ( Lá 1)</t>
  </si>
  <si>
    <t>Lớp mẫu giáo 5-6 tuổi ( Lá 2)</t>
  </si>
  <si>
    <t>TỔNG CỘNG (Tồn + Thu) :</t>
  </si>
  <si>
    <t>3.</t>
  </si>
  <si>
    <t>Chi :</t>
  </si>
  <si>
    <r>
      <rPr>
        <b/>
        <u/>
        <sz val="12"/>
        <rFont val="Times New Roman"/>
        <family val="1"/>
      </rPr>
      <t>Công trình 1</t>
    </r>
    <r>
      <rPr>
        <b/>
        <sz val="12"/>
        <rFont val="Times New Roman"/>
        <family val="1"/>
      </rPr>
      <t xml:space="preserve">: </t>
    </r>
  </si>
  <si>
    <t xml:space="preserve"> - Rửa hình hoạt động lễ hội: khai giảng, 20/11, Noel…</t>
  </si>
  <si>
    <r>
      <rPr>
        <b/>
        <u/>
        <sz val="12"/>
        <rFont val="Times New Roman"/>
        <family val="1"/>
      </rPr>
      <t>Công trình 2</t>
    </r>
    <r>
      <rPr>
        <b/>
        <sz val="12"/>
        <rFont val="Times New Roman"/>
        <family val="1"/>
      </rPr>
      <t xml:space="preserve">: </t>
    </r>
  </si>
  <si>
    <r>
      <rPr>
        <b/>
        <u/>
        <sz val="12"/>
        <rFont val="Times New Roman"/>
        <family val="1"/>
      </rPr>
      <t>Công trình 3</t>
    </r>
    <r>
      <rPr>
        <b/>
        <sz val="12"/>
        <rFont val="Times New Roman"/>
        <family val="1"/>
      </rPr>
      <t>:</t>
    </r>
  </si>
  <si>
    <r>
      <rPr>
        <b/>
        <u/>
        <sz val="12"/>
        <rFont val="Times New Roman"/>
        <family val="1"/>
      </rPr>
      <t>Công trình 4</t>
    </r>
    <r>
      <rPr>
        <b/>
        <sz val="12"/>
        <rFont val="Times New Roman"/>
        <family val="1"/>
      </rPr>
      <t>:</t>
    </r>
  </si>
  <si>
    <r>
      <rPr>
        <b/>
        <u/>
        <sz val="12"/>
        <rFont val="Times New Roman"/>
        <family val="1"/>
      </rPr>
      <t xml:space="preserve">Công trình 5 </t>
    </r>
    <r>
      <rPr>
        <b/>
        <sz val="12"/>
        <rFont val="Times New Roman"/>
        <family val="1"/>
      </rPr>
      <t>:</t>
    </r>
  </si>
  <si>
    <t>4.</t>
  </si>
  <si>
    <t>Tồn cuối kỳ :</t>
  </si>
  <si>
    <t>Tồn học năm học 2017 - 2018 :</t>
  </si>
  <si>
    <t>Lớp nhà trẻ 19-24 tháng (CN)</t>
  </si>
  <si>
    <t>Lớp nhà trẻ 25-36 tháng (CT)</t>
  </si>
  <si>
    <t>Thu học năm học : 2018 - 2019:</t>
  </si>
  <si>
    <t xml:space="preserve">Tổ chức các hoạt động lễ hội (có 11 lễ hội/năm), Tết Nguyên đán của trẻ và tổ chức các phong trào, </t>
  </si>
  <si>
    <t xml:space="preserve"> hội thi " Bé Mầm non vui khỏe", Hội thi "Bé khéo tay"; Hội diễn văn nghệ toàn ngành học sinh…  </t>
  </si>
  <si>
    <t>Thuê trang phục, đạo cụ, biên đạo, làm nhạc.</t>
  </si>
  <si>
    <t>Tổ chức khám sức khỏe, tẩy giun cho trẻ 02 lần/năm</t>
  </si>
  <si>
    <t>Trang bị cho trẻ các kệ góc chơi, tủ cá nhân, đồ chơi trong nhóm, lớp, phòng dạy tiết cá nhân cho trẻ</t>
  </si>
  <si>
    <t xml:space="preserve">khuyết tật, phòng giáo dục nghệ thuật (dự kiến 10 kệ), Các bộ đồ chơi vận động đa năng giúp trẻ tăng </t>
  </si>
  <si>
    <t xml:space="preserve">cường lượng vận động, phát triển thể chất (04 bộ) </t>
  </si>
  <si>
    <t>Tổ chức khen thưởng 100% trẻ cuối năm học</t>
  </si>
  <si>
    <t>Trang bị bảng tương tác cho trẻ học, chơi</t>
  </si>
  <si>
    <t xml:space="preserve"> - Mua thuốc tẩy giun cho trẻ</t>
  </si>
  <si>
    <t xml:space="preserve"> - Khám sức khỏe học sinh năm học 2018-2019</t>
  </si>
  <si>
    <t xml:space="preserve"> -  Phong màn, quà bánh tổ chức hội thi  " Bé Mầm non vui khỏe" </t>
  </si>
  <si>
    <t xml:space="preserve">    ỦY BAN NHÂN DÂN QUẬN 10</t>
  </si>
  <si>
    <t>Kinh phí dự kiến : 19.000.000đ (thời gian thực hiện :Tháng 9/2018 đến tháng 6/2019)</t>
  </si>
  <si>
    <t>Kinh phí dự kiến : 7.000.000đ (thời gian thực hiện :Tháng 10/2018 và tháng 3/2019)</t>
  </si>
  <si>
    <t>Kinh phí dự kiến : 50.000.000đ (thời gian thực hiện :Tháng 12/2018 và tháng 3/2019)</t>
  </si>
  <si>
    <t>Kinh phí dự kiến : 100.000.000đ (thời gian thực hiện : năm 2018, 2019)</t>
  </si>
  <si>
    <t>Kinh phí dự kiến : 30.000.000đ (thời gian thực hiện : tháng 5/2019)</t>
  </si>
  <si>
    <t>Thu năm học 2018-2019</t>
  </si>
  <si>
    <t xml:space="preserve"> - Thuê trang phục tổ chức lễ hội, hội thi cho trẻ </t>
  </si>
  <si>
    <t xml:space="preserve"> - Mua quà thưởng cuối năm cho trẻ</t>
  </si>
  <si>
    <t>NĂM HỌC 2018 - 2019</t>
  </si>
  <si>
    <t>CÔNG KHAI CÁC KHOẢN THU- CHI TÀI TRỢ GIÁO DỤC</t>
  </si>
  <si>
    <t xml:space="preserve"> - Mua kệ góc chơi (03 kệ) , kệ cá nhân cho trẻ (10 kệ)</t>
  </si>
  <si>
    <t xml:space="preserve"> - Mua 02 Cung chui,03 xe đạp,04 đồ chơi ngoài trời cho trẻ</t>
  </si>
  <si>
    <t xml:space="preserve"> - Thuê trang phục ra trường, biểu diễn văn nghệ cuối năm </t>
  </si>
  <si>
    <t xml:space="preserve"> - Mua quà bánh, sữa tổ chức lễ hội, hội thi của trẻ</t>
  </si>
  <si>
    <t xml:space="preserve"> - Phong màn tổ chức lễ Tổng kết , lễ ra trường cho các lớp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</si>
</sst>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₫_-;\-* #,##0.00\ _₫_-;_-* &quot;-&quot;??\ _₫_-;_-@_-"/>
  </numFmts>
  <fonts count="11" x14ac:knownFonts="1">
    <font>
      <sz val="13"/>
      <color theme="1"/>
      <name val="Times New Roman"/>
      <family val="2"/>
      <charset val="163"/>
    </font>
    <font>
      <b/>
      <sz val="12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i/>
      <sz val="12"/>
      <name val="Times New Roman"/>
      <family val="1"/>
    </font>
    <font>
      <sz val="13"/>
      <color theme="1"/>
      <name val="Times New Roman"/>
      <family val="2"/>
      <charset val="163"/>
    </font>
    <font>
      <u/>
      <sz val="12"/>
      <name val="Times New Roman"/>
      <family val="1"/>
    </font>
    <font>
      <b/>
      <u/>
      <sz val="12"/>
      <name val="Times New Roman"/>
      <family val="1"/>
    </font>
    <font>
      <sz val="10.5"/>
      <name val="Times New Roman"/>
      <family val="1"/>
    </font>
    <font>
      <b/>
      <sz val="13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164" fontId="5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2" fillId="0" borderId="0" xfId="0" applyFont="1" applyBorder="1"/>
    <xf numFmtId="0" fontId="1" fillId="0" borderId="0" xfId="0" applyFont="1" applyBorder="1"/>
    <xf numFmtId="3" fontId="1" fillId="0" borderId="0" xfId="0" applyNumberFormat="1" applyFont="1" applyBorder="1"/>
    <xf numFmtId="0" fontId="1" fillId="0" borderId="0" xfId="0" applyFont="1" applyAlignment="1"/>
    <xf numFmtId="0" fontId="1" fillId="0" borderId="0" xfId="0" applyFont="1"/>
    <xf numFmtId="0" fontId="6" fillId="0" borderId="0" xfId="0" applyFont="1" applyAlignment="1"/>
    <xf numFmtId="0" fontId="3" fillId="0" borderId="0" xfId="0" applyFont="1" applyAlignment="1"/>
    <xf numFmtId="0" fontId="1" fillId="0" borderId="0" xfId="0" applyFont="1" applyAlignment="1">
      <alignment horizontal="right"/>
    </xf>
    <xf numFmtId="3" fontId="1" fillId="0" borderId="0" xfId="0" applyNumberFormat="1" applyFont="1"/>
    <xf numFmtId="3" fontId="2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1" fillId="0" borderId="0" xfId="0" applyFont="1" applyBorder="1" applyAlignment="1">
      <alignment horizontal="right"/>
    </xf>
    <xf numFmtId="3" fontId="2" fillId="0" borderId="0" xfId="0" applyNumberFormat="1" applyFont="1" applyBorder="1"/>
    <xf numFmtId="0" fontId="8" fillId="0" borderId="0" xfId="0" applyFont="1" applyFill="1" applyBorder="1" applyAlignment="1">
      <alignment vertical="top" wrapText="1"/>
    </xf>
    <xf numFmtId="3" fontId="2" fillId="0" borderId="0" xfId="1" applyNumberFormat="1" applyFont="1" applyBorder="1"/>
    <xf numFmtId="3" fontId="2" fillId="0" borderId="0" xfId="1" applyNumberFormat="1" applyFont="1" applyFill="1" applyBorder="1"/>
    <xf numFmtId="3" fontId="1" fillId="0" borderId="0" xfId="1" applyNumberFormat="1" applyFont="1" applyFill="1" applyBorder="1"/>
    <xf numFmtId="0" fontId="2" fillId="0" borderId="0" xfId="0" applyFont="1" applyFill="1" applyBorder="1"/>
    <xf numFmtId="3" fontId="2" fillId="0" borderId="0" xfId="0" applyNumberFormat="1" applyFont="1" applyFill="1" applyBorder="1"/>
    <xf numFmtId="3" fontId="2" fillId="0" borderId="0" xfId="1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3" fontId="1" fillId="0" borderId="0" xfId="0" applyNumberFormat="1" applyFont="1" applyAlignment="1"/>
    <xf numFmtId="3" fontId="6" fillId="0" borderId="0" xfId="0" applyNumberFormat="1" applyFont="1" applyAlignment="1"/>
    <xf numFmtId="3" fontId="3" fillId="0" borderId="0" xfId="0" applyNumberFormat="1" applyFont="1" applyAlignment="1"/>
    <xf numFmtId="3" fontId="2" fillId="0" borderId="0" xfId="0" applyNumberFormat="1" applyFont="1" applyAlignment="1"/>
    <xf numFmtId="3" fontId="2" fillId="0" borderId="0" xfId="0" applyNumberFormat="1" applyFont="1" applyAlignment="1">
      <alignment horizontal="left"/>
    </xf>
    <xf numFmtId="3" fontId="4" fillId="0" borderId="0" xfId="0" applyNumberFormat="1" applyFont="1" applyBorder="1"/>
    <xf numFmtId="3" fontId="2" fillId="0" borderId="0" xfId="0" quotePrefix="1" applyNumberFormat="1" applyFont="1"/>
    <xf numFmtId="3" fontId="4" fillId="0" borderId="0" xfId="0" applyNumberFormat="1" applyFont="1" applyBorder="1" applyAlignment="1">
      <alignment horizontal="left" wrapText="1"/>
    </xf>
    <xf numFmtId="3" fontId="4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3" fontId="4" fillId="0" borderId="0" xfId="0" applyNumberFormat="1" applyFont="1" applyBorder="1" applyAlignment="1">
      <alignment horizontal="left" wrapText="1"/>
    </xf>
    <xf numFmtId="3" fontId="4" fillId="0" borderId="0" xfId="0" applyNumberFormat="1" applyFont="1" applyBorder="1" applyAlignment="1">
      <alignment horizontal="left"/>
    </xf>
  </cellXfs>
  <cellStyles count="5">
    <cellStyle name="Comma" xfId="1" builtinId="3"/>
    <cellStyle name="Comma 2" xfId="4"/>
    <cellStyle name="Normal" xfId="0" builtinId="0"/>
    <cellStyle name="Normal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1057275</xdr:colOff>
      <xdr:row>2</xdr:row>
      <xdr:rowOff>28575</xdr:rowOff>
    </xdr:from>
    <xdr:to>
      <xdr:col>6</xdr:col>
      <xdr:colOff>342900</xdr:colOff>
      <xdr:row>2</xdr:row>
      <xdr:rowOff>28575</xdr:rowOff>
    </xdr:to>
    <xdr:cxnSp macro="">
      <xdr:nvCxnSpPr>
        <xdr:cNvPr id="2" name="Straight Connector 1"/>
        <xdr:cNvCxnSpPr/>
      </xdr:nvCxnSpPr>
      <xdr:spPr>
        <a:xfrm>
          <a:off x="4124325" y="447675"/>
          <a:ext cx="15716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2</xdr:row>
      <xdr:rowOff>28575</xdr:rowOff>
    </xdr:from>
    <xdr:to>
      <xdr:col>2</xdr:col>
      <xdr:colOff>142875</xdr:colOff>
      <xdr:row>2</xdr:row>
      <xdr:rowOff>28575</xdr:rowOff>
    </xdr:to>
    <xdr:cxnSp macro="">
      <xdr:nvCxnSpPr>
        <xdr:cNvPr id="3" name="Straight Connector 2"/>
        <xdr:cNvCxnSpPr/>
      </xdr:nvCxnSpPr>
      <xdr:spPr>
        <a:xfrm>
          <a:off x="800100" y="447675"/>
          <a:ext cx="6477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65"/>
  <sheetViews>
    <sheetView tabSelected="1" workbookViewId="0">
      <selection activeCell="G11" sqref="G11"/>
    </sheetView>
  </sheetViews>
  <sheetFormatPr defaultRowHeight="16.5" x14ac:dyDescent="0.25"/>
  <cols>
    <col min="1" max="1" width="3.77734375" style="1" customWidth="1"/>
    <col min="2" max="2" width="11.44140625" style="1" customWidth="1"/>
    <col min="3" max="3" width="8.88671875" style="1"/>
    <col min="4" max="4" width="11.6640625" style="1" customWidth="1"/>
    <col min="5" max="5" width="17.88671875" style="1" customWidth="1"/>
    <col min="6" max="6" width="10.21875" style="1" customWidth="1"/>
    <col min="7" max="7" width="13.88671875" style="1" customWidth="1"/>
    <col min="8" max="8" width="9" style="11" customWidth="1"/>
    <col min="9" max="9" width="12.21875" style="1" customWidth="1"/>
    <col min="10" max="10" width="9.33203125" style="1" customWidth="1"/>
    <col min="257" max="257" width="3.77734375" customWidth="1"/>
    <col min="260" max="260" width="11.6640625" customWidth="1"/>
    <col min="261" max="261" width="22.21875" customWidth="1"/>
    <col min="262" max="262" width="10.21875" customWidth="1"/>
    <col min="263" max="263" width="12.5546875" customWidth="1"/>
    <col min="264" max="264" width="9" customWidth="1"/>
    <col min="265" max="265" width="3.44140625" bestFit="1" customWidth="1"/>
    <col min="266" max="266" width="9.33203125" customWidth="1"/>
    <col min="513" max="513" width="3.77734375" customWidth="1"/>
    <col min="516" max="516" width="11.6640625" customWidth="1"/>
    <col min="517" max="517" width="22.21875" customWidth="1"/>
    <col min="518" max="518" width="10.21875" customWidth="1"/>
    <col min="519" max="519" width="12.5546875" customWidth="1"/>
    <col min="520" max="520" width="9" customWidth="1"/>
    <col min="521" max="521" width="3.44140625" bestFit="1" customWidth="1"/>
    <col min="522" max="522" width="9.33203125" customWidth="1"/>
    <col min="769" max="769" width="3.77734375" customWidth="1"/>
    <col min="772" max="772" width="11.6640625" customWidth="1"/>
    <col min="773" max="773" width="22.21875" customWidth="1"/>
    <col min="774" max="774" width="10.21875" customWidth="1"/>
    <col min="775" max="775" width="12.5546875" customWidth="1"/>
    <col min="776" max="776" width="9" customWidth="1"/>
    <col min="777" max="777" width="3.44140625" bestFit="1" customWidth="1"/>
    <col min="778" max="778" width="9.33203125" customWidth="1"/>
    <col min="1025" max="1025" width="3.77734375" customWidth="1"/>
    <col min="1028" max="1028" width="11.6640625" customWidth="1"/>
    <col min="1029" max="1029" width="22.21875" customWidth="1"/>
    <col min="1030" max="1030" width="10.21875" customWidth="1"/>
    <col min="1031" max="1031" width="12.5546875" customWidth="1"/>
    <col min="1032" max="1032" width="9" customWidth="1"/>
    <col min="1033" max="1033" width="3.44140625" bestFit="1" customWidth="1"/>
    <col min="1034" max="1034" width="9.33203125" customWidth="1"/>
    <col min="1281" max="1281" width="3.77734375" customWidth="1"/>
    <col min="1284" max="1284" width="11.6640625" customWidth="1"/>
    <col min="1285" max="1285" width="22.21875" customWidth="1"/>
    <col min="1286" max="1286" width="10.21875" customWidth="1"/>
    <col min="1287" max="1287" width="12.5546875" customWidth="1"/>
    <col min="1288" max="1288" width="9" customWidth="1"/>
    <col min="1289" max="1289" width="3.44140625" bestFit="1" customWidth="1"/>
    <col min="1290" max="1290" width="9.33203125" customWidth="1"/>
    <col min="1537" max="1537" width="3.77734375" customWidth="1"/>
    <col min="1540" max="1540" width="11.6640625" customWidth="1"/>
    <col min="1541" max="1541" width="22.21875" customWidth="1"/>
    <col min="1542" max="1542" width="10.21875" customWidth="1"/>
    <col min="1543" max="1543" width="12.5546875" customWidth="1"/>
    <col min="1544" max="1544" width="9" customWidth="1"/>
    <col min="1545" max="1545" width="3.44140625" bestFit="1" customWidth="1"/>
    <col min="1546" max="1546" width="9.33203125" customWidth="1"/>
    <col min="1793" max="1793" width="3.77734375" customWidth="1"/>
    <col min="1796" max="1796" width="11.6640625" customWidth="1"/>
    <col min="1797" max="1797" width="22.21875" customWidth="1"/>
    <col min="1798" max="1798" width="10.21875" customWidth="1"/>
    <col min="1799" max="1799" width="12.5546875" customWidth="1"/>
    <col min="1800" max="1800" width="9" customWidth="1"/>
    <col min="1801" max="1801" width="3.44140625" bestFit="1" customWidth="1"/>
    <col min="1802" max="1802" width="9.33203125" customWidth="1"/>
    <col min="2049" max="2049" width="3.77734375" customWidth="1"/>
    <col min="2052" max="2052" width="11.6640625" customWidth="1"/>
    <col min="2053" max="2053" width="22.21875" customWidth="1"/>
    <col min="2054" max="2054" width="10.21875" customWidth="1"/>
    <col min="2055" max="2055" width="12.5546875" customWidth="1"/>
    <col min="2056" max="2056" width="9" customWidth="1"/>
    <col min="2057" max="2057" width="3.44140625" bestFit="1" customWidth="1"/>
    <col min="2058" max="2058" width="9.33203125" customWidth="1"/>
    <col min="2305" max="2305" width="3.77734375" customWidth="1"/>
    <col min="2308" max="2308" width="11.6640625" customWidth="1"/>
    <col min="2309" max="2309" width="22.21875" customWidth="1"/>
    <col min="2310" max="2310" width="10.21875" customWidth="1"/>
    <col min="2311" max="2311" width="12.5546875" customWidth="1"/>
    <col min="2312" max="2312" width="9" customWidth="1"/>
    <col min="2313" max="2313" width="3.44140625" bestFit="1" customWidth="1"/>
    <col min="2314" max="2314" width="9.33203125" customWidth="1"/>
    <col min="2561" max="2561" width="3.77734375" customWidth="1"/>
    <col min="2564" max="2564" width="11.6640625" customWidth="1"/>
    <col min="2565" max="2565" width="22.21875" customWidth="1"/>
    <col min="2566" max="2566" width="10.21875" customWidth="1"/>
    <col min="2567" max="2567" width="12.5546875" customWidth="1"/>
    <col min="2568" max="2568" width="9" customWidth="1"/>
    <col min="2569" max="2569" width="3.44140625" bestFit="1" customWidth="1"/>
    <col min="2570" max="2570" width="9.33203125" customWidth="1"/>
    <col min="2817" max="2817" width="3.77734375" customWidth="1"/>
    <col min="2820" max="2820" width="11.6640625" customWidth="1"/>
    <col min="2821" max="2821" width="22.21875" customWidth="1"/>
    <col min="2822" max="2822" width="10.21875" customWidth="1"/>
    <col min="2823" max="2823" width="12.5546875" customWidth="1"/>
    <col min="2824" max="2824" width="9" customWidth="1"/>
    <col min="2825" max="2825" width="3.44140625" bestFit="1" customWidth="1"/>
    <col min="2826" max="2826" width="9.33203125" customWidth="1"/>
    <col min="3073" max="3073" width="3.77734375" customWidth="1"/>
    <col min="3076" max="3076" width="11.6640625" customWidth="1"/>
    <col min="3077" max="3077" width="22.21875" customWidth="1"/>
    <col min="3078" max="3078" width="10.21875" customWidth="1"/>
    <col min="3079" max="3079" width="12.5546875" customWidth="1"/>
    <col min="3080" max="3080" width="9" customWidth="1"/>
    <col min="3081" max="3081" width="3.44140625" bestFit="1" customWidth="1"/>
    <col min="3082" max="3082" width="9.33203125" customWidth="1"/>
    <col min="3329" max="3329" width="3.77734375" customWidth="1"/>
    <col min="3332" max="3332" width="11.6640625" customWidth="1"/>
    <col min="3333" max="3333" width="22.21875" customWidth="1"/>
    <col min="3334" max="3334" width="10.21875" customWidth="1"/>
    <col min="3335" max="3335" width="12.5546875" customWidth="1"/>
    <col min="3336" max="3336" width="9" customWidth="1"/>
    <col min="3337" max="3337" width="3.44140625" bestFit="1" customWidth="1"/>
    <col min="3338" max="3338" width="9.33203125" customWidth="1"/>
    <col min="3585" max="3585" width="3.77734375" customWidth="1"/>
    <col min="3588" max="3588" width="11.6640625" customWidth="1"/>
    <col min="3589" max="3589" width="22.21875" customWidth="1"/>
    <col min="3590" max="3590" width="10.21875" customWidth="1"/>
    <col min="3591" max="3591" width="12.5546875" customWidth="1"/>
    <col min="3592" max="3592" width="9" customWidth="1"/>
    <col min="3593" max="3593" width="3.44140625" bestFit="1" customWidth="1"/>
    <col min="3594" max="3594" width="9.33203125" customWidth="1"/>
    <col min="3841" max="3841" width="3.77734375" customWidth="1"/>
    <col min="3844" max="3844" width="11.6640625" customWidth="1"/>
    <col min="3845" max="3845" width="22.21875" customWidth="1"/>
    <col min="3846" max="3846" width="10.21875" customWidth="1"/>
    <col min="3847" max="3847" width="12.5546875" customWidth="1"/>
    <col min="3848" max="3848" width="9" customWidth="1"/>
    <col min="3849" max="3849" width="3.44140625" bestFit="1" customWidth="1"/>
    <col min="3850" max="3850" width="9.33203125" customWidth="1"/>
    <col min="4097" max="4097" width="3.77734375" customWidth="1"/>
    <col min="4100" max="4100" width="11.6640625" customWidth="1"/>
    <col min="4101" max="4101" width="22.21875" customWidth="1"/>
    <col min="4102" max="4102" width="10.21875" customWidth="1"/>
    <col min="4103" max="4103" width="12.5546875" customWidth="1"/>
    <col min="4104" max="4104" width="9" customWidth="1"/>
    <col min="4105" max="4105" width="3.44140625" bestFit="1" customWidth="1"/>
    <col min="4106" max="4106" width="9.33203125" customWidth="1"/>
    <col min="4353" max="4353" width="3.77734375" customWidth="1"/>
    <col min="4356" max="4356" width="11.6640625" customWidth="1"/>
    <col min="4357" max="4357" width="22.21875" customWidth="1"/>
    <col min="4358" max="4358" width="10.21875" customWidth="1"/>
    <col min="4359" max="4359" width="12.5546875" customWidth="1"/>
    <col min="4360" max="4360" width="9" customWidth="1"/>
    <col min="4361" max="4361" width="3.44140625" bestFit="1" customWidth="1"/>
    <col min="4362" max="4362" width="9.33203125" customWidth="1"/>
    <col min="4609" max="4609" width="3.77734375" customWidth="1"/>
    <col min="4612" max="4612" width="11.6640625" customWidth="1"/>
    <col min="4613" max="4613" width="22.21875" customWidth="1"/>
    <col min="4614" max="4614" width="10.21875" customWidth="1"/>
    <col min="4615" max="4615" width="12.5546875" customWidth="1"/>
    <col min="4616" max="4616" width="9" customWidth="1"/>
    <col min="4617" max="4617" width="3.44140625" bestFit="1" customWidth="1"/>
    <col min="4618" max="4618" width="9.33203125" customWidth="1"/>
    <col min="4865" max="4865" width="3.77734375" customWidth="1"/>
    <col min="4868" max="4868" width="11.6640625" customWidth="1"/>
    <col min="4869" max="4869" width="22.21875" customWidth="1"/>
    <col min="4870" max="4870" width="10.21875" customWidth="1"/>
    <col min="4871" max="4871" width="12.5546875" customWidth="1"/>
    <col min="4872" max="4872" width="9" customWidth="1"/>
    <col min="4873" max="4873" width="3.44140625" bestFit="1" customWidth="1"/>
    <col min="4874" max="4874" width="9.33203125" customWidth="1"/>
    <col min="5121" max="5121" width="3.77734375" customWidth="1"/>
    <col min="5124" max="5124" width="11.6640625" customWidth="1"/>
    <col min="5125" max="5125" width="22.21875" customWidth="1"/>
    <col min="5126" max="5126" width="10.21875" customWidth="1"/>
    <col min="5127" max="5127" width="12.5546875" customWidth="1"/>
    <col min="5128" max="5128" width="9" customWidth="1"/>
    <col min="5129" max="5129" width="3.44140625" bestFit="1" customWidth="1"/>
    <col min="5130" max="5130" width="9.33203125" customWidth="1"/>
    <col min="5377" max="5377" width="3.77734375" customWidth="1"/>
    <col min="5380" max="5380" width="11.6640625" customWidth="1"/>
    <col min="5381" max="5381" width="22.21875" customWidth="1"/>
    <col min="5382" max="5382" width="10.21875" customWidth="1"/>
    <col min="5383" max="5383" width="12.5546875" customWidth="1"/>
    <col min="5384" max="5384" width="9" customWidth="1"/>
    <col min="5385" max="5385" width="3.44140625" bestFit="1" customWidth="1"/>
    <col min="5386" max="5386" width="9.33203125" customWidth="1"/>
    <col min="5633" max="5633" width="3.77734375" customWidth="1"/>
    <col min="5636" max="5636" width="11.6640625" customWidth="1"/>
    <col min="5637" max="5637" width="22.21875" customWidth="1"/>
    <col min="5638" max="5638" width="10.21875" customWidth="1"/>
    <col min="5639" max="5639" width="12.5546875" customWidth="1"/>
    <col min="5640" max="5640" width="9" customWidth="1"/>
    <col min="5641" max="5641" width="3.44140625" bestFit="1" customWidth="1"/>
    <col min="5642" max="5642" width="9.33203125" customWidth="1"/>
    <col min="5889" max="5889" width="3.77734375" customWidth="1"/>
    <col min="5892" max="5892" width="11.6640625" customWidth="1"/>
    <col min="5893" max="5893" width="22.21875" customWidth="1"/>
    <col min="5894" max="5894" width="10.21875" customWidth="1"/>
    <col min="5895" max="5895" width="12.5546875" customWidth="1"/>
    <col min="5896" max="5896" width="9" customWidth="1"/>
    <col min="5897" max="5897" width="3.44140625" bestFit="1" customWidth="1"/>
    <col min="5898" max="5898" width="9.33203125" customWidth="1"/>
    <col min="6145" max="6145" width="3.77734375" customWidth="1"/>
    <col min="6148" max="6148" width="11.6640625" customWidth="1"/>
    <col min="6149" max="6149" width="22.21875" customWidth="1"/>
    <col min="6150" max="6150" width="10.21875" customWidth="1"/>
    <col min="6151" max="6151" width="12.5546875" customWidth="1"/>
    <col min="6152" max="6152" width="9" customWidth="1"/>
    <col min="6153" max="6153" width="3.44140625" bestFit="1" customWidth="1"/>
    <col min="6154" max="6154" width="9.33203125" customWidth="1"/>
    <col min="6401" max="6401" width="3.77734375" customWidth="1"/>
    <col min="6404" max="6404" width="11.6640625" customWidth="1"/>
    <col min="6405" max="6405" width="22.21875" customWidth="1"/>
    <col min="6406" max="6406" width="10.21875" customWidth="1"/>
    <col min="6407" max="6407" width="12.5546875" customWidth="1"/>
    <col min="6408" max="6408" width="9" customWidth="1"/>
    <col min="6409" max="6409" width="3.44140625" bestFit="1" customWidth="1"/>
    <col min="6410" max="6410" width="9.33203125" customWidth="1"/>
    <col min="6657" max="6657" width="3.77734375" customWidth="1"/>
    <col min="6660" max="6660" width="11.6640625" customWidth="1"/>
    <col min="6661" max="6661" width="22.21875" customWidth="1"/>
    <col min="6662" max="6662" width="10.21875" customWidth="1"/>
    <col min="6663" max="6663" width="12.5546875" customWidth="1"/>
    <col min="6664" max="6664" width="9" customWidth="1"/>
    <col min="6665" max="6665" width="3.44140625" bestFit="1" customWidth="1"/>
    <col min="6666" max="6666" width="9.33203125" customWidth="1"/>
    <col min="6913" max="6913" width="3.77734375" customWidth="1"/>
    <col min="6916" max="6916" width="11.6640625" customWidth="1"/>
    <col min="6917" max="6917" width="22.21875" customWidth="1"/>
    <col min="6918" max="6918" width="10.21875" customWidth="1"/>
    <col min="6919" max="6919" width="12.5546875" customWidth="1"/>
    <col min="6920" max="6920" width="9" customWidth="1"/>
    <col min="6921" max="6921" width="3.44140625" bestFit="1" customWidth="1"/>
    <col min="6922" max="6922" width="9.33203125" customWidth="1"/>
    <col min="7169" max="7169" width="3.77734375" customWidth="1"/>
    <col min="7172" max="7172" width="11.6640625" customWidth="1"/>
    <col min="7173" max="7173" width="22.21875" customWidth="1"/>
    <col min="7174" max="7174" width="10.21875" customWidth="1"/>
    <col min="7175" max="7175" width="12.5546875" customWidth="1"/>
    <col min="7176" max="7176" width="9" customWidth="1"/>
    <col min="7177" max="7177" width="3.44140625" bestFit="1" customWidth="1"/>
    <col min="7178" max="7178" width="9.33203125" customWidth="1"/>
    <col min="7425" max="7425" width="3.77734375" customWidth="1"/>
    <col min="7428" max="7428" width="11.6640625" customWidth="1"/>
    <col min="7429" max="7429" width="22.21875" customWidth="1"/>
    <col min="7430" max="7430" width="10.21875" customWidth="1"/>
    <col min="7431" max="7431" width="12.5546875" customWidth="1"/>
    <col min="7432" max="7432" width="9" customWidth="1"/>
    <col min="7433" max="7433" width="3.44140625" bestFit="1" customWidth="1"/>
    <col min="7434" max="7434" width="9.33203125" customWidth="1"/>
    <col min="7681" max="7681" width="3.77734375" customWidth="1"/>
    <col min="7684" max="7684" width="11.6640625" customWidth="1"/>
    <col min="7685" max="7685" width="22.21875" customWidth="1"/>
    <col min="7686" max="7686" width="10.21875" customWidth="1"/>
    <col min="7687" max="7687" width="12.5546875" customWidth="1"/>
    <col min="7688" max="7688" width="9" customWidth="1"/>
    <col min="7689" max="7689" width="3.44140625" bestFit="1" customWidth="1"/>
    <col min="7690" max="7690" width="9.33203125" customWidth="1"/>
    <col min="7937" max="7937" width="3.77734375" customWidth="1"/>
    <col min="7940" max="7940" width="11.6640625" customWidth="1"/>
    <col min="7941" max="7941" width="22.21875" customWidth="1"/>
    <col min="7942" max="7942" width="10.21875" customWidth="1"/>
    <col min="7943" max="7943" width="12.5546875" customWidth="1"/>
    <col min="7944" max="7944" width="9" customWidth="1"/>
    <col min="7945" max="7945" width="3.44140625" bestFit="1" customWidth="1"/>
    <col min="7946" max="7946" width="9.33203125" customWidth="1"/>
    <col min="8193" max="8193" width="3.77734375" customWidth="1"/>
    <col min="8196" max="8196" width="11.6640625" customWidth="1"/>
    <col min="8197" max="8197" width="22.21875" customWidth="1"/>
    <col min="8198" max="8198" width="10.21875" customWidth="1"/>
    <col min="8199" max="8199" width="12.5546875" customWidth="1"/>
    <col min="8200" max="8200" width="9" customWidth="1"/>
    <col min="8201" max="8201" width="3.44140625" bestFit="1" customWidth="1"/>
    <col min="8202" max="8202" width="9.33203125" customWidth="1"/>
    <col min="8449" max="8449" width="3.77734375" customWidth="1"/>
    <col min="8452" max="8452" width="11.6640625" customWidth="1"/>
    <col min="8453" max="8453" width="22.21875" customWidth="1"/>
    <col min="8454" max="8454" width="10.21875" customWidth="1"/>
    <col min="8455" max="8455" width="12.5546875" customWidth="1"/>
    <col min="8456" max="8456" width="9" customWidth="1"/>
    <col min="8457" max="8457" width="3.44140625" bestFit="1" customWidth="1"/>
    <col min="8458" max="8458" width="9.33203125" customWidth="1"/>
    <col min="8705" max="8705" width="3.77734375" customWidth="1"/>
    <col min="8708" max="8708" width="11.6640625" customWidth="1"/>
    <col min="8709" max="8709" width="22.21875" customWidth="1"/>
    <col min="8710" max="8710" width="10.21875" customWidth="1"/>
    <col min="8711" max="8711" width="12.5546875" customWidth="1"/>
    <col min="8712" max="8712" width="9" customWidth="1"/>
    <col min="8713" max="8713" width="3.44140625" bestFit="1" customWidth="1"/>
    <col min="8714" max="8714" width="9.33203125" customWidth="1"/>
    <col min="8961" max="8961" width="3.77734375" customWidth="1"/>
    <col min="8964" max="8964" width="11.6640625" customWidth="1"/>
    <col min="8965" max="8965" width="22.21875" customWidth="1"/>
    <col min="8966" max="8966" width="10.21875" customWidth="1"/>
    <col min="8967" max="8967" width="12.5546875" customWidth="1"/>
    <col min="8968" max="8968" width="9" customWidth="1"/>
    <col min="8969" max="8969" width="3.44140625" bestFit="1" customWidth="1"/>
    <col min="8970" max="8970" width="9.33203125" customWidth="1"/>
    <col min="9217" max="9217" width="3.77734375" customWidth="1"/>
    <col min="9220" max="9220" width="11.6640625" customWidth="1"/>
    <col min="9221" max="9221" width="22.21875" customWidth="1"/>
    <col min="9222" max="9222" width="10.21875" customWidth="1"/>
    <col min="9223" max="9223" width="12.5546875" customWidth="1"/>
    <col min="9224" max="9224" width="9" customWidth="1"/>
    <col min="9225" max="9225" width="3.44140625" bestFit="1" customWidth="1"/>
    <col min="9226" max="9226" width="9.33203125" customWidth="1"/>
    <col min="9473" max="9473" width="3.77734375" customWidth="1"/>
    <col min="9476" max="9476" width="11.6640625" customWidth="1"/>
    <col min="9477" max="9477" width="22.21875" customWidth="1"/>
    <col min="9478" max="9478" width="10.21875" customWidth="1"/>
    <col min="9479" max="9479" width="12.5546875" customWidth="1"/>
    <col min="9480" max="9480" width="9" customWidth="1"/>
    <col min="9481" max="9481" width="3.44140625" bestFit="1" customWidth="1"/>
    <col min="9482" max="9482" width="9.33203125" customWidth="1"/>
    <col min="9729" max="9729" width="3.77734375" customWidth="1"/>
    <col min="9732" max="9732" width="11.6640625" customWidth="1"/>
    <col min="9733" max="9733" width="22.21875" customWidth="1"/>
    <col min="9734" max="9734" width="10.21875" customWidth="1"/>
    <col min="9735" max="9735" width="12.5546875" customWidth="1"/>
    <col min="9736" max="9736" width="9" customWidth="1"/>
    <col min="9737" max="9737" width="3.44140625" bestFit="1" customWidth="1"/>
    <col min="9738" max="9738" width="9.33203125" customWidth="1"/>
    <col min="9985" max="9985" width="3.77734375" customWidth="1"/>
    <col min="9988" max="9988" width="11.6640625" customWidth="1"/>
    <col min="9989" max="9989" width="22.21875" customWidth="1"/>
    <col min="9990" max="9990" width="10.21875" customWidth="1"/>
    <col min="9991" max="9991" width="12.5546875" customWidth="1"/>
    <col min="9992" max="9992" width="9" customWidth="1"/>
    <col min="9993" max="9993" width="3.44140625" bestFit="1" customWidth="1"/>
    <col min="9994" max="9994" width="9.33203125" customWidth="1"/>
    <col min="10241" max="10241" width="3.77734375" customWidth="1"/>
    <col min="10244" max="10244" width="11.6640625" customWidth="1"/>
    <col min="10245" max="10245" width="22.21875" customWidth="1"/>
    <col min="10246" max="10246" width="10.21875" customWidth="1"/>
    <col min="10247" max="10247" width="12.5546875" customWidth="1"/>
    <col min="10248" max="10248" width="9" customWidth="1"/>
    <col min="10249" max="10249" width="3.44140625" bestFit="1" customWidth="1"/>
    <col min="10250" max="10250" width="9.33203125" customWidth="1"/>
    <col min="10497" max="10497" width="3.77734375" customWidth="1"/>
    <col min="10500" max="10500" width="11.6640625" customWidth="1"/>
    <col min="10501" max="10501" width="22.21875" customWidth="1"/>
    <col min="10502" max="10502" width="10.21875" customWidth="1"/>
    <col min="10503" max="10503" width="12.5546875" customWidth="1"/>
    <col min="10504" max="10504" width="9" customWidth="1"/>
    <col min="10505" max="10505" width="3.44140625" bestFit="1" customWidth="1"/>
    <col min="10506" max="10506" width="9.33203125" customWidth="1"/>
    <col min="10753" max="10753" width="3.77734375" customWidth="1"/>
    <col min="10756" max="10756" width="11.6640625" customWidth="1"/>
    <col min="10757" max="10757" width="22.21875" customWidth="1"/>
    <col min="10758" max="10758" width="10.21875" customWidth="1"/>
    <col min="10759" max="10759" width="12.5546875" customWidth="1"/>
    <col min="10760" max="10760" width="9" customWidth="1"/>
    <col min="10761" max="10761" width="3.44140625" bestFit="1" customWidth="1"/>
    <col min="10762" max="10762" width="9.33203125" customWidth="1"/>
    <col min="11009" max="11009" width="3.77734375" customWidth="1"/>
    <col min="11012" max="11012" width="11.6640625" customWidth="1"/>
    <col min="11013" max="11013" width="22.21875" customWidth="1"/>
    <col min="11014" max="11014" width="10.21875" customWidth="1"/>
    <col min="11015" max="11015" width="12.5546875" customWidth="1"/>
    <col min="11016" max="11016" width="9" customWidth="1"/>
    <col min="11017" max="11017" width="3.44140625" bestFit="1" customWidth="1"/>
    <col min="11018" max="11018" width="9.33203125" customWidth="1"/>
    <col min="11265" max="11265" width="3.77734375" customWidth="1"/>
    <col min="11268" max="11268" width="11.6640625" customWidth="1"/>
    <col min="11269" max="11269" width="22.21875" customWidth="1"/>
    <col min="11270" max="11270" width="10.21875" customWidth="1"/>
    <col min="11271" max="11271" width="12.5546875" customWidth="1"/>
    <col min="11272" max="11272" width="9" customWidth="1"/>
    <col min="11273" max="11273" width="3.44140625" bestFit="1" customWidth="1"/>
    <col min="11274" max="11274" width="9.33203125" customWidth="1"/>
    <col min="11521" max="11521" width="3.77734375" customWidth="1"/>
    <col min="11524" max="11524" width="11.6640625" customWidth="1"/>
    <col min="11525" max="11525" width="22.21875" customWidth="1"/>
    <col min="11526" max="11526" width="10.21875" customWidth="1"/>
    <col min="11527" max="11527" width="12.5546875" customWidth="1"/>
    <col min="11528" max="11528" width="9" customWidth="1"/>
    <col min="11529" max="11529" width="3.44140625" bestFit="1" customWidth="1"/>
    <col min="11530" max="11530" width="9.33203125" customWidth="1"/>
    <col min="11777" max="11777" width="3.77734375" customWidth="1"/>
    <col min="11780" max="11780" width="11.6640625" customWidth="1"/>
    <col min="11781" max="11781" width="22.21875" customWidth="1"/>
    <col min="11782" max="11782" width="10.21875" customWidth="1"/>
    <col min="11783" max="11783" width="12.5546875" customWidth="1"/>
    <col min="11784" max="11784" width="9" customWidth="1"/>
    <col min="11785" max="11785" width="3.44140625" bestFit="1" customWidth="1"/>
    <col min="11786" max="11786" width="9.33203125" customWidth="1"/>
    <col min="12033" max="12033" width="3.77734375" customWidth="1"/>
    <col min="12036" max="12036" width="11.6640625" customWidth="1"/>
    <col min="12037" max="12037" width="22.21875" customWidth="1"/>
    <col min="12038" max="12038" width="10.21875" customWidth="1"/>
    <col min="12039" max="12039" width="12.5546875" customWidth="1"/>
    <col min="12040" max="12040" width="9" customWidth="1"/>
    <col min="12041" max="12041" width="3.44140625" bestFit="1" customWidth="1"/>
    <col min="12042" max="12042" width="9.33203125" customWidth="1"/>
    <col min="12289" max="12289" width="3.77734375" customWidth="1"/>
    <col min="12292" max="12292" width="11.6640625" customWidth="1"/>
    <col min="12293" max="12293" width="22.21875" customWidth="1"/>
    <col min="12294" max="12294" width="10.21875" customWidth="1"/>
    <col min="12295" max="12295" width="12.5546875" customWidth="1"/>
    <col min="12296" max="12296" width="9" customWidth="1"/>
    <col min="12297" max="12297" width="3.44140625" bestFit="1" customWidth="1"/>
    <col min="12298" max="12298" width="9.33203125" customWidth="1"/>
    <col min="12545" max="12545" width="3.77734375" customWidth="1"/>
    <col min="12548" max="12548" width="11.6640625" customWidth="1"/>
    <col min="12549" max="12549" width="22.21875" customWidth="1"/>
    <col min="12550" max="12550" width="10.21875" customWidth="1"/>
    <col min="12551" max="12551" width="12.5546875" customWidth="1"/>
    <col min="12552" max="12552" width="9" customWidth="1"/>
    <col min="12553" max="12553" width="3.44140625" bestFit="1" customWidth="1"/>
    <col min="12554" max="12554" width="9.33203125" customWidth="1"/>
    <col min="12801" max="12801" width="3.77734375" customWidth="1"/>
    <col min="12804" max="12804" width="11.6640625" customWidth="1"/>
    <col min="12805" max="12805" width="22.21875" customWidth="1"/>
    <col min="12806" max="12806" width="10.21875" customWidth="1"/>
    <col min="12807" max="12807" width="12.5546875" customWidth="1"/>
    <col min="12808" max="12808" width="9" customWidth="1"/>
    <col min="12809" max="12809" width="3.44140625" bestFit="1" customWidth="1"/>
    <col min="12810" max="12810" width="9.33203125" customWidth="1"/>
    <col min="13057" max="13057" width="3.77734375" customWidth="1"/>
    <col min="13060" max="13060" width="11.6640625" customWidth="1"/>
    <col min="13061" max="13061" width="22.21875" customWidth="1"/>
    <col min="13062" max="13062" width="10.21875" customWidth="1"/>
    <col min="13063" max="13063" width="12.5546875" customWidth="1"/>
    <col min="13064" max="13064" width="9" customWidth="1"/>
    <col min="13065" max="13065" width="3.44140625" bestFit="1" customWidth="1"/>
    <col min="13066" max="13066" width="9.33203125" customWidth="1"/>
    <col min="13313" max="13313" width="3.77734375" customWidth="1"/>
    <col min="13316" max="13316" width="11.6640625" customWidth="1"/>
    <col min="13317" max="13317" width="22.21875" customWidth="1"/>
    <col min="13318" max="13318" width="10.21875" customWidth="1"/>
    <col min="13319" max="13319" width="12.5546875" customWidth="1"/>
    <col min="13320" max="13320" width="9" customWidth="1"/>
    <col min="13321" max="13321" width="3.44140625" bestFit="1" customWidth="1"/>
    <col min="13322" max="13322" width="9.33203125" customWidth="1"/>
    <col min="13569" max="13569" width="3.77734375" customWidth="1"/>
    <col min="13572" max="13572" width="11.6640625" customWidth="1"/>
    <col min="13573" max="13573" width="22.21875" customWidth="1"/>
    <col min="13574" max="13574" width="10.21875" customWidth="1"/>
    <col min="13575" max="13575" width="12.5546875" customWidth="1"/>
    <col min="13576" max="13576" width="9" customWidth="1"/>
    <col min="13577" max="13577" width="3.44140625" bestFit="1" customWidth="1"/>
    <col min="13578" max="13578" width="9.33203125" customWidth="1"/>
    <col min="13825" max="13825" width="3.77734375" customWidth="1"/>
    <col min="13828" max="13828" width="11.6640625" customWidth="1"/>
    <col min="13829" max="13829" width="22.21875" customWidth="1"/>
    <col min="13830" max="13830" width="10.21875" customWidth="1"/>
    <col min="13831" max="13831" width="12.5546875" customWidth="1"/>
    <col min="13832" max="13832" width="9" customWidth="1"/>
    <col min="13833" max="13833" width="3.44140625" bestFit="1" customWidth="1"/>
    <col min="13834" max="13834" width="9.33203125" customWidth="1"/>
    <col min="14081" max="14081" width="3.77734375" customWidth="1"/>
    <col min="14084" max="14084" width="11.6640625" customWidth="1"/>
    <col min="14085" max="14085" width="22.21875" customWidth="1"/>
    <col min="14086" max="14086" width="10.21875" customWidth="1"/>
    <col min="14087" max="14087" width="12.5546875" customWidth="1"/>
    <col min="14088" max="14088" width="9" customWidth="1"/>
    <col min="14089" max="14089" width="3.44140625" bestFit="1" customWidth="1"/>
    <col min="14090" max="14090" width="9.33203125" customWidth="1"/>
    <col min="14337" max="14337" width="3.77734375" customWidth="1"/>
    <col min="14340" max="14340" width="11.6640625" customWidth="1"/>
    <col min="14341" max="14341" width="22.21875" customWidth="1"/>
    <col min="14342" max="14342" width="10.21875" customWidth="1"/>
    <col min="14343" max="14343" width="12.5546875" customWidth="1"/>
    <col min="14344" max="14344" width="9" customWidth="1"/>
    <col min="14345" max="14345" width="3.44140625" bestFit="1" customWidth="1"/>
    <col min="14346" max="14346" width="9.33203125" customWidth="1"/>
    <col min="14593" max="14593" width="3.77734375" customWidth="1"/>
    <col min="14596" max="14596" width="11.6640625" customWidth="1"/>
    <col min="14597" max="14597" width="22.21875" customWidth="1"/>
    <col min="14598" max="14598" width="10.21875" customWidth="1"/>
    <col min="14599" max="14599" width="12.5546875" customWidth="1"/>
    <col min="14600" max="14600" width="9" customWidth="1"/>
    <col min="14601" max="14601" width="3.44140625" bestFit="1" customWidth="1"/>
    <col min="14602" max="14602" width="9.33203125" customWidth="1"/>
    <col min="14849" max="14849" width="3.77734375" customWidth="1"/>
    <col min="14852" max="14852" width="11.6640625" customWidth="1"/>
    <col min="14853" max="14853" width="22.21875" customWidth="1"/>
    <col min="14854" max="14854" width="10.21875" customWidth="1"/>
    <col min="14855" max="14855" width="12.5546875" customWidth="1"/>
    <col min="14856" max="14856" width="9" customWidth="1"/>
    <col min="14857" max="14857" width="3.44140625" bestFit="1" customWidth="1"/>
    <col min="14858" max="14858" width="9.33203125" customWidth="1"/>
    <col min="15105" max="15105" width="3.77734375" customWidth="1"/>
    <col min="15108" max="15108" width="11.6640625" customWidth="1"/>
    <col min="15109" max="15109" width="22.21875" customWidth="1"/>
    <col min="15110" max="15110" width="10.21875" customWidth="1"/>
    <col min="15111" max="15111" width="12.5546875" customWidth="1"/>
    <col min="15112" max="15112" width="9" customWidth="1"/>
    <col min="15113" max="15113" width="3.44140625" bestFit="1" customWidth="1"/>
    <col min="15114" max="15114" width="9.33203125" customWidth="1"/>
    <col min="15361" max="15361" width="3.77734375" customWidth="1"/>
    <col min="15364" max="15364" width="11.6640625" customWidth="1"/>
    <col min="15365" max="15365" width="22.21875" customWidth="1"/>
    <col min="15366" max="15366" width="10.21875" customWidth="1"/>
    <col min="15367" max="15367" width="12.5546875" customWidth="1"/>
    <col min="15368" max="15368" width="9" customWidth="1"/>
    <col min="15369" max="15369" width="3.44140625" bestFit="1" customWidth="1"/>
    <col min="15370" max="15370" width="9.33203125" customWidth="1"/>
    <col min="15617" max="15617" width="3.77734375" customWidth="1"/>
    <col min="15620" max="15620" width="11.6640625" customWidth="1"/>
    <col min="15621" max="15621" width="22.21875" customWidth="1"/>
    <col min="15622" max="15622" width="10.21875" customWidth="1"/>
    <col min="15623" max="15623" width="12.5546875" customWidth="1"/>
    <col min="15624" max="15624" width="9" customWidth="1"/>
    <col min="15625" max="15625" width="3.44140625" bestFit="1" customWidth="1"/>
    <col min="15626" max="15626" width="9.33203125" customWidth="1"/>
    <col min="15873" max="15873" width="3.77734375" customWidth="1"/>
    <col min="15876" max="15876" width="11.6640625" customWidth="1"/>
    <col min="15877" max="15877" width="22.21875" customWidth="1"/>
    <col min="15878" max="15878" width="10.21875" customWidth="1"/>
    <col min="15879" max="15879" width="12.5546875" customWidth="1"/>
    <col min="15880" max="15880" width="9" customWidth="1"/>
    <col min="15881" max="15881" width="3.44140625" bestFit="1" customWidth="1"/>
    <col min="15882" max="15882" width="9.33203125" customWidth="1"/>
    <col min="16129" max="16129" width="3.77734375" customWidth="1"/>
    <col min="16132" max="16132" width="11.6640625" customWidth="1"/>
    <col min="16133" max="16133" width="22.21875" customWidth="1"/>
    <col min="16134" max="16134" width="10.21875" customWidth="1"/>
    <col min="16135" max="16135" width="12.5546875" customWidth="1"/>
    <col min="16136" max="16136" width="9" customWidth="1"/>
    <col min="16137" max="16137" width="3.44140625" bestFit="1" customWidth="1"/>
    <col min="16138" max="16138" width="9.33203125" customWidth="1"/>
  </cols>
  <sheetData>
    <row r="1" spans="1:16138" x14ac:dyDescent="0.25">
      <c r="A1" s="1" t="s">
        <v>41</v>
      </c>
      <c r="E1" s="34" t="s">
        <v>3</v>
      </c>
      <c r="F1" s="34"/>
      <c r="G1" s="34"/>
      <c r="H1" s="24"/>
      <c r="I1" s="5"/>
    </row>
    <row r="2" spans="1:16138" x14ac:dyDescent="0.25">
      <c r="A2" s="6" t="s">
        <v>0</v>
      </c>
      <c r="B2" s="2"/>
      <c r="C2" s="2"/>
      <c r="E2" s="35" t="s">
        <v>4</v>
      </c>
      <c r="F2" s="35"/>
      <c r="G2" s="35"/>
      <c r="H2" s="25"/>
      <c r="I2" s="7"/>
    </row>
    <row r="4" spans="1:16138" ht="18.75" x14ac:dyDescent="0.3">
      <c r="A4" s="36" t="s">
        <v>51</v>
      </c>
      <c r="B4" s="36"/>
      <c r="C4" s="36"/>
      <c r="D4" s="36"/>
      <c r="E4" s="36"/>
      <c r="F4" s="36"/>
      <c r="G4" s="36"/>
      <c r="H4" s="26"/>
      <c r="I4" s="8"/>
    </row>
    <row r="5" spans="1:16138" ht="18.75" x14ac:dyDescent="0.3">
      <c r="A5" s="36" t="s">
        <v>50</v>
      </c>
      <c r="B5" s="36"/>
      <c r="C5" s="36"/>
      <c r="D5" s="36"/>
      <c r="E5" s="36"/>
      <c r="F5" s="36"/>
      <c r="G5" s="36"/>
      <c r="H5" s="26"/>
      <c r="I5" s="8"/>
    </row>
    <row r="7" spans="1:16138" x14ac:dyDescent="0.25">
      <c r="A7" s="9" t="s">
        <v>5</v>
      </c>
      <c r="B7" s="6" t="s">
        <v>25</v>
      </c>
      <c r="F7" s="10">
        <v>513499</v>
      </c>
      <c r="G7" s="3" t="s">
        <v>6</v>
      </c>
      <c r="H7" s="10"/>
      <c r="J7" s="11"/>
    </row>
    <row r="8" spans="1:16138" x14ac:dyDescent="0.25">
      <c r="A8" s="9" t="s">
        <v>7</v>
      </c>
      <c r="B8" s="6" t="s">
        <v>28</v>
      </c>
      <c r="E8" s="10">
        <f>SUM(E10:E17)</f>
        <v>149190000</v>
      </c>
      <c r="F8" s="3" t="s">
        <v>6</v>
      </c>
      <c r="H8" s="30"/>
    </row>
    <row r="9" spans="1:16138" ht="16.5" customHeight="1" x14ac:dyDescent="0.25">
      <c r="A9" s="9"/>
      <c r="B9" s="1" t="s">
        <v>47</v>
      </c>
      <c r="E9" s="11"/>
      <c r="F9" s="12"/>
      <c r="G9" s="12"/>
      <c r="H9" s="27"/>
    </row>
    <row r="10" spans="1:16138" s="1" customFormat="1" ht="16.5" customHeight="1" x14ac:dyDescent="0.25">
      <c r="A10" s="9"/>
      <c r="B10" s="1" t="s">
        <v>26</v>
      </c>
      <c r="E10" s="11">
        <v>12200000</v>
      </c>
      <c r="F10" s="12" t="s">
        <v>6</v>
      </c>
      <c r="G10" s="12"/>
      <c r="H10" s="27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</row>
    <row r="11" spans="1:16138" s="1" customFormat="1" ht="16.5" customHeight="1" x14ac:dyDescent="0.25">
      <c r="A11" s="9"/>
      <c r="B11" s="1" t="s">
        <v>27</v>
      </c>
      <c r="E11" s="11">
        <v>17600000</v>
      </c>
      <c r="F11" s="12" t="s">
        <v>6</v>
      </c>
      <c r="G11" s="13"/>
      <c r="H11" s="28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</row>
    <row r="12" spans="1:16138" s="1" customFormat="1" ht="16.5" customHeight="1" x14ac:dyDescent="0.25">
      <c r="A12" s="9"/>
      <c r="B12" s="1" t="s">
        <v>8</v>
      </c>
      <c r="E12" s="11">
        <v>22800000</v>
      </c>
      <c r="F12" s="12" t="s">
        <v>6</v>
      </c>
      <c r="G12" s="13"/>
      <c r="H12" s="28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</row>
    <row r="13" spans="1:16138" s="1" customFormat="1" ht="16.5" customHeight="1" x14ac:dyDescent="0.25">
      <c r="A13" s="9"/>
      <c r="B13" s="1" t="s">
        <v>9</v>
      </c>
      <c r="E13" s="11">
        <v>23400000</v>
      </c>
      <c r="F13" s="12" t="s">
        <v>6</v>
      </c>
      <c r="G13" s="13"/>
      <c r="H13" s="28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</row>
    <row r="14" spans="1:16138" s="1" customFormat="1" ht="16.5" customHeight="1" x14ac:dyDescent="0.25">
      <c r="A14" s="9"/>
      <c r="B14" s="1" t="s">
        <v>10</v>
      </c>
      <c r="E14" s="11">
        <v>17400000</v>
      </c>
      <c r="F14" s="12" t="s">
        <v>6</v>
      </c>
      <c r="G14" s="13"/>
      <c r="H14" s="28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</row>
    <row r="15" spans="1:16138" s="1" customFormat="1" ht="16.5" customHeight="1" x14ac:dyDescent="0.25">
      <c r="A15" s="9"/>
      <c r="B15" s="1" t="s">
        <v>11</v>
      </c>
      <c r="E15" s="11">
        <v>12620000</v>
      </c>
      <c r="F15" s="12" t="s">
        <v>6</v>
      </c>
      <c r="G15" s="13"/>
      <c r="H15" s="28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</row>
    <row r="16" spans="1:16138" s="1" customFormat="1" ht="16.5" customHeight="1" x14ac:dyDescent="0.25">
      <c r="A16" s="9"/>
      <c r="B16" s="1" t="s">
        <v>12</v>
      </c>
      <c r="E16" s="11">
        <v>24970000</v>
      </c>
      <c r="F16" s="12" t="s">
        <v>6</v>
      </c>
      <c r="G16" s="13"/>
      <c r="H16" s="28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</row>
    <row r="17" spans="1:16138" s="1" customFormat="1" ht="16.5" customHeight="1" x14ac:dyDescent="0.25">
      <c r="A17" s="9"/>
      <c r="B17" s="1" t="s">
        <v>13</v>
      </c>
      <c r="E17" s="11">
        <v>18200000</v>
      </c>
      <c r="F17" s="12" t="s">
        <v>6</v>
      </c>
      <c r="G17" s="13"/>
      <c r="H17" s="28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</row>
    <row r="18" spans="1:16138" s="1" customFormat="1" ht="16.5" customHeight="1" x14ac:dyDescent="0.25">
      <c r="A18" s="9"/>
      <c r="E18" s="11"/>
      <c r="F18" s="13"/>
      <c r="G18" s="13"/>
      <c r="H18" s="2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</row>
    <row r="19" spans="1:16138" s="1" customFormat="1" x14ac:dyDescent="0.25">
      <c r="A19" s="9"/>
      <c r="B19" s="6" t="s">
        <v>14</v>
      </c>
      <c r="E19" s="10">
        <f>F7+E8</f>
        <v>149703499</v>
      </c>
      <c r="F19" s="3" t="s">
        <v>6</v>
      </c>
      <c r="H19" s="11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</row>
    <row r="20" spans="1:16138" s="1" customFormat="1" ht="9" customHeight="1" x14ac:dyDescent="0.25">
      <c r="A20" s="14"/>
      <c r="B20" s="2"/>
      <c r="C20" s="2"/>
      <c r="D20" s="2"/>
      <c r="E20" s="2"/>
      <c r="F20" s="2"/>
      <c r="G20" s="2"/>
      <c r="H20" s="15"/>
      <c r="I20" s="2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</row>
    <row r="21" spans="1:16138" s="1" customFormat="1" x14ac:dyDescent="0.25">
      <c r="A21" s="14" t="s">
        <v>15</v>
      </c>
      <c r="B21" s="3" t="s">
        <v>16</v>
      </c>
      <c r="C21" s="2"/>
      <c r="D21" s="2"/>
      <c r="E21" s="4">
        <f>F22+F34+F40+F48+F54</f>
        <v>104664140</v>
      </c>
      <c r="F21" s="3" t="s">
        <v>6</v>
      </c>
      <c r="G21" s="2"/>
      <c r="H21" s="15"/>
      <c r="I21" s="2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</row>
    <row r="22" spans="1:16138" s="1" customFormat="1" x14ac:dyDescent="0.25">
      <c r="A22" s="14"/>
      <c r="B22" s="3" t="s">
        <v>17</v>
      </c>
      <c r="C22" s="2"/>
      <c r="D22" s="2"/>
      <c r="E22" s="2"/>
      <c r="F22" s="4">
        <f>SUM(F27:F33)</f>
        <v>17854300</v>
      </c>
      <c r="G22" s="3" t="s">
        <v>6</v>
      </c>
      <c r="H22" s="15"/>
      <c r="I22" s="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</row>
    <row r="23" spans="1:16138" s="1" customFormat="1" x14ac:dyDescent="0.25">
      <c r="A23" s="14"/>
      <c r="B23" s="15" t="s">
        <v>29</v>
      </c>
      <c r="C23" s="16"/>
      <c r="D23" s="16"/>
      <c r="E23" s="16"/>
      <c r="F23" s="17"/>
      <c r="G23" s="2"/>
      <c r="H23" s="15"/>
      <c r="I23" s="2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</row>
    <row r="24" spans="1:16138" s="1" customFormat="1" ht="15.75" customHeight="1" x14ac:dyDescent="0.25">
      <c r="A24" s="14"/>
      <c r="B24" s="15" t="s">
        <v>30</v>
      </c>
      <c r="C24" s="2"/>
      <c r="D24" s="2"/>
      <c r="E24" s="2"/>
      <c r="F24" s="17"/>
      <c r="G24" s="2"/>
      <c r="H24" s="15"/>
      <c r="I24" s="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</row>
    <row r="25" spans="1:16138" s="1" customFormat="1" ht="15.75" customHeight="1" x14ac:dyDescent="0.25">
      <c r="A25" s="14"/>
      <c r="B25" s="15" t="s">
        <v>31</v>
      </c>
      <c r="C25" s="2"/>
      <c r="D25" s="2"/>
      <c r="E25" s="2"/>
      <c r="F25" s="17"/>
      <c r="G25" s="2"/>
      <c r="H25" s="15"/>
      <c r="I25" s="2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</row>
    <row r="26" spans="1:16138" s="1" customFormat="1" ht="15.75" customHeight="1" x14ac:dyDescent="0.25">
      <c r="A26" s="14"/>
      <c r="B26" s="15" t="s">
        <v>42</v>
      </c>
      <c r="C26" s="2"/>
      <c r="D26" s="2"/>
      <c r="E26" s="2"/>
      <c r="F26" s="17"/>
      <c r="G26" s="2"/>
      <c r="H26" s="15"/>
      <c r="I26" s="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</row>
    <row r="27" spans="1:16138" s="1" customFormat="1" ht="21" customHeight="1" x14ac:dyDescent="0.25">
      <c r="A27" s="14"/>
      <c r="B27" s="37" t="s">
        <v>40</v>
      </c>
      <c r="C27" s="38"/>
      <c r="D27" s="38"/>
      <c r="E27" s="38"/>
      <c r="F27" s="22">
        <f>1569600+2000000</f>
        <v>3569600</v>
      </c>
      <c r="G27" s="23" t="s">
        <v>6</v>
      </c>
      <c r="H27" s="15"/>
      <c r="I27" s="2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</row>
    <row r="28" spans="1:16138" s="1" customFormat="1" ht="18.75" customHeight="1" x14ac:dyDescent="0.25">
      <c r="A28" s="14"/>
      <c r="B28" s="38" t="s">
        <v>18</v>
      </c>
      <c r="C28" s="38"/>
      <c r="D28" s="38"/>
      <c r="E28" s="38"/>
      <c r="F28" s="18">
        <f>33000+27000+36000+33000+36000+57000+63000+45000</f>
        <v>330000</v>
      </c>
      <c r="G28" s="2" t="s">
        <v>6</v>
      </c>
      <c r="H28" s="11"/>
      <c r="I28" s="2"/>
      <c r="J28" s="15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</row>
    <row r="29" spans="1:16138" s="1" customFormat="1" ht="18.75" customHeight="1" x14ac:dyDescent="0.25">
      <c r="A29" s="14"/>
      <c r="B29" s="38" t="s">
        <v>55</v>
      </c>
      <c r="C29" s="38"/>
      <c r="D29" s="38"/>
      <c r="E29" s="38"/>
      <c r="F29" s="18">
        <f>5197500+2653200</f>
        <v>7850700</v>
      </c>
      <c r="G29" s="2" t="s">
        <v>6</v>
      </c>
      <c r="I29" s="2"/>
      <c r="J29" s="15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</row>
    <row r="30" spans="1:16138" s="1" customFormat="1" ht="18.75" customHeight="1" x14ac:dyDescent="0.25">
      <c r="A30" s="14"/>
      <c r="B30" s="29" t="s">
        <v>48</v>
      </c>
      <c r="C30" s="32"/>
      <c r="D30" s="32"/>
      <c r="E30" s="32"/>
      <c r="F30" s="18">
        <f>253000+1000000</f>
        <v>1253000</v>
      </c>
      <c r="G30" s="2" t="s">
        <v>6</v>
      </c>
      <c r="I30" s="2"/>
      <c r="J30" s="15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</row>
    <row r="31" spans="1:16138" s="1" customFormat="1" x14ac:dyDescent="0.25">
      <c r="A31" s="14"/>
      <c r="B31" s="37" t="s">
        <v>56</v>
      </c>
      <c r="C31" s="38"/>
      <c r="D31" s="38"/>
      <c r="E31" s="38"/>
      <c r="F31" s="18">
        <f>825000</f>
        <v>825000</v>
      </c>
      <c r="G31" s="2" t="s">
        <v>6</v>
      </c>
      <c r="I31" s="2"/>
      <c r="J31" s="15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</row>
    <row r="32" spans="1:16138" s="1" customFormat="1" ht="18.75" customHeight="1" x14ac:dyDescent="0.25">
      <c r="A32" s="14"/>
      <c r="B32" s="29" t="s">
        <v>54</v>
      </c>
      <c r="C32" s="32"/>
      <c r="D32" s="32"/>
      <c r="E32" s="32"/>
      <c r="F32" s="18">
        <f>2486000+1540000</f>
        <v>4026000</v>
      </c>
      <c r="G32" s="2" t="s">
        <v>6</v>
      </c>
      <c r="I32" s="2"/>
      <c r="J32" s="15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</row>
    <row r="33" spans="1:16138" s="1" customFormat="1" ht="15.75" customHeight="1" x14ac:dyDescent="0.25">
      <c r="A33" s="14"/>
      <c r="B33" s="31"/>
      <c r="C33" s="32"/>
      <c r="D33" s="32"/>
      <c r="E33" s="32"/>
      <c r="F33" s="18"/>
      <c r="G33" s="2"/>
      <c r="I33" s="2"/>
      <c r="J33" s="15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</row>
    <row r="34" spans="1:16138" s="1" customFormat="1" ht="15.75" customHeight="1" x14ac:dyDescent="0.25">
      <c r="A34" s="14"/>
      <c r="B34" s="3" t="s">
        <v>19</v>
      </c>
      <c r="C34" s="2"/>
      <c r="E34" s="2"/>
      <c r="F34" s="19">
        <f>SUM(F37:F38)</f>
        <v>6110500</v>
      </c>
      <c r="G34" s="2"/>
      <c r="I34" s="2"/>
      <c r="J34" s="15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</row>
    <row r="35" spans="1:16138" s="1" customFormat="1" ht="15.75" customHeight="1" x14ac:dyDescent="0.25">
      <c r="A35" s="14"/>
      <c r="B35" s="15" t="s">
        <v>32</v>
      </c>
      <c r="C35" s="2"/>
      <c r="E35" s="2"/>
      <c r="F35" s="18"/>
      <c r="G35" s="2"/>
      <c r="I35" s="2"/>
      <c r="J35" s="1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</row>
    <row r="36" spans="1:16138" s="1" customFormat="1" ht="15.75" customHeight="1" x14ac:dyDescent="0.25">
      <c r="A36" s="14"/>
      <c r="B36" s="15" t="s">
        <v>43</v>
      </c>
      <c r="C36" s="2"/>
      <c r="E36" s="2"/>
      <c r="F36" s="18"/>
      <c r="G36" s="2"/>
      <c r="I36" s="2"/>
      <c r="J36" s="15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</row>
    <row r="37" spans="1:16138" s="1" customFormat="1" ht="19.5" customHeight="1" x14ac:dyDescent="0.25">
      <c r="A37" s="14"/>
      <c r="B37" s="38" t="s">
        <v>38</v>
      </c>
      <c r="C37" s="38"/>
      <c r="D37" s="38"/>
      <c r="E37" s="38"/>
      <c r="F37" s="18">
        <f>1134000+1260000</f>
        <v>2394000</v>
      </c>
      <c r="G37" s="2" t="s">
        <v>6</v>
      </c>
      <c r="I37" s="2"/>
      <c r="J37" s="15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</row>
    <row r="38" spans="1:16138" s="1" customFormat="1" ht="19.5" customHeight="1" x14ac:dyDescent="0.25">
      <c r="A38" s="14"/>
      <c r="B38" s="38" t="s">
        <v>39</v>
      </c>
      <c r="C38" s="38"/>
      <c r="D38" s="38"/>
      <c r="E38" s="38"/>
      <c r="F38" s="18">
        <f>3700000+16500</f>
        <v>3716500</v>
      </c>
      <c r="G38" s="2" t="s">
        <v>6</v>
      </c>
      <c r="H38" s="15"/>
      <c r="I38" s="2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</row>
    <row r="39" spans="1:16138" s="1" customFormat="1" ht="15.75" customHeight="1" x14ac:dyDescent="0.25">
      <c r="A39" s="14"/>
      <c r="B39" s="15"/>
      <c r="C39" s="2"/>
      <c r="D39" s="2"/>
      <c r="E39" s="2"/>
      <c r="F39" s="18"/>
      <c r="G39" s="2"/>
      <c r="H39" s="15"/>
      <c r="I39" s="2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</row>
    <row r="40" spans="1:16138" s="1" customFormat="1" ht="15.75" customHeight="1" x14ac:dyDescent="0.25">
      <c r="A40" s="14"/>
      <c r="B40" s="3" t="s">
        <v>20</v>
      </c>
      <c r="C40" s="2"/>
      <c r="D40" s="20"/>
      <c r="E40" s="20"/>
      <c r="F40" s="19">
        <f>SUM(F45:F47)</f>
        <v>49834000</v>
      </c>
      <c r="G40" s="20"/>
      <c r="H40" s="15"/>
      <c r="I40" s="2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</row>
    <row r="41" spans="1:16138" s="1" customFormat="1" ht="15.75" customHeight="1" x14ac:dyDescent="0.25">
      <c r="A41" s="14"/>
      <c r="B41" s="21" t="s">
        <v>33</v>
      </c>
      <c r="C41" s="20"/>
      <c r="D41" s="20"/>
      <c r="E41" s="20"/>
      <c r="F41" s="18"/>
      <c r="G41" s="20"/>
      <c r="H41" s="15"/>
      <c r="I41" s="2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</row>
    <row r="42" spans="1:16138" s="1" customFormat="1" ht="15.75" customHeight="1" x14ac:dyDescent="0.25">
      <c r="A42" s="14"/>
      <c r="B42" s="21" t="s">
        <v>34</v>
      </c>
      <c r="C42" s="20"/>
      <c r="D42" s="20"/>
      <c r="E42" s="20"/>
      <c r="F42" s="18"/>
      <c r="G42" s="20"/>
      <c r="H42" s="15"/>
      <c r="I42" s="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</row>
    <row r="43" spans="1:16138" s="1" customFormat="1" ht="15.75" customHeight="1" x14ac:dyDescent="0.25">
      <c r="A43" s="14"/>
      <c r="B43" s="21" t="s">
        <v>35</v>
      </c>
      <c r="C43" s="20"/>
      <c r="D43" s="20"/>
      <c r="E43" s="20"/>
      <c r="F43" s="18"/>
      <c r="G43" s="20"/>
      <c r="H43" s="15"/>
      <c r="I43" s="2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</row>
    <row r="44" spans="1:16138" s="1" customFormat="1" ht="15.75" customHeight="1" x14ac:dyDescent="0.25">
      <c r="A44" s="14"/>
      <c r="B44" s="15" t="s">
        <v>44</v>
      </c>
      <c r="C44" s="20"/>
      <c r="D44" s="20"/>
      <c r="E44" s="20"/>
      <c r="F44" s="18"/>
      <c r="G44" s="20"/>
      <c r="H44" s="15"/>
      <c r="I44" s="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</row>
    <row r="45" spans="1:16138" s="1" customFormat="1" ht="18.75" customHeight="1" x14ac:dyDescent="0.25">
      <c r="A45" s="14"/>
      <c r="B45" s="29" t="s">
        <v>53</v>
      </c>
      <c r="C45" s="20"/>
      <c r="D45" s="20"/>
      <c r="E45" s="20"/>
      <c r="F45" s="18">
        <v>19710000</v>
      </c>
      <c r="G45" s="20"/>
      <c r="H45" s="15"/>
      <c r="I45" s="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</row>
    <row r="46" spans="1:16138" s="1" customFormat="1" ht="18.75" customHeight="1" x14ac:dyDescent="0.25">
      <c r="A46" s="14"/>
      <c r="B46" s="29" t="s">
        <v>52</v>
      </c>
      <c r="C46" s="20"/>
      <c r="D46" s="20"/>
      <c r="E46" s="20"/>
      <c r="F46" s="18">
        <v>30124000</v>
      </c>
      <c r="G46" s="20"/>
      <c r="H46" s="15"/>
      <c r="I46" s="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</row>
    <row r="47" spans="1:16138" s="1" customFormat="1" ht="15.75" customHeight="1" x14ac:dyDescent="0.25">
      <c r="A47" s="14"/>
      <c r="B47" s="15"/>
      <c r="C47" s="20"/>
      <c r="D47" s="20"/>
      <c r="E47" s="20"/>
      <c r="F47" s="18"/>
      <c r="G47" s="20"/>
      <c r="H47" s="15"/>
      <c r="I47" s="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</row>
    <row r="48" spans="1:16138" s="1" customFormat="1" ht="15.75" customHeight="1" x14ac:dyDescent="0.25">
      <c r="A48" s="14"/>
      <c r="B48" s="3" t="s">
        <v>21</v>
      </c>
      <c r="C48" s="20"/>
      <c r="D48" s="20"/>
      <c r="E48" s="20"/>
      <c r="F48" s="19">
        <f>SUM(F50:F52)</f>
        <v>30865340</v>
      </c>
      <c r="G48" s="20"/>
      <c r="H48" s="15"/>
      <c r="I48" s="2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</row>
    <row r="49" spans="1:16138" s="1" customFormat="1" ht="15.75" customHeight="1" x14ac:dyDescent="0.25">
      <c r="A49" s="14"/>
      <c r="B49" s="21" t="s">
        <v>36</v>
      </c>
      <c r="C49" s="20"/>
      <c r="D49" s="20"/>
      <c r="E49" s="20"/>
      <c r="F49" s="18"/>
      <c r="G49" s="20"/>
      <c r="H49" s="15"/>
      <c r="I49" s="2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</row>
    <row r="50" spans="1:16138" s="1" customFormat="1" ht="15.75" customHeight="1" x14ac:dyDescent="0.25">
      <c r="A50" s="14"/>
      <c r="B50" s="15" t="s">
        <v>46</v>
      </c>
      <c r="C50" s="20"/>
      <c r="D50" s="20"/>
      <c r="E50" s="20"/>
      <c r="F50" s="18"/>
      <c r="G50" s="20"/>
      <c r="H50" s="15"/>
      <c r="I50" s="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</row>
    <row r="51" spans="1:16138" s="1" customFormat="1" ht="15.75" customHeight="1" x14ac:dyDescent="0.25">
      <c r="A51" s="14"/>
      <c r="B51" s="29" t="s">
        <v>49</v>
      </c>
      <c r="C51" s="20"/>
      <c r="D51" s="20"/>
      <c r="E51" s="20"/>
      <c r="F51" s="18">
        <f>5630400+500000+10359940+14375000</f>
        <v>30865340</v>
      </c>
      <c r="G51" s="20"/>
      <c r="H51" s="15"/>
      <c r="I51" s="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</row>
    <row r="52" spans="1:16138" s="1" customFormat="1" ht="15.75" customHeight="1" x14ac:dyDescent="0.25">
      <c r="A52" s="14"/>
      <c r="B52" s="21"/>
      <c r="C52" s="20"/>
      <c r="D52" s="20"/>
      <c r="E52" s="20"/>
      <c r="F52" s="18"/>
      <c r="G52" s="20"/>
      <c r="H52" s="15"/>
      <c r="I52" s="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</row>
    <row r="53" spans="1:16138" s="1" customFormat="1" ht="15.75" customHeight="1" x14ac:dyDescent="0.25">
      <c r="A53" s="14"/>
      <c r="B53" s="3" t="s">
        <v>22</v>
      </c>
      <c r="C53" s="20"/>
      <c r="D53" s="20"/>
      <c r="E53" s="20"/>
      <c r="F53" s="18"/>
      <c r="G53" s="20"/>
      <c r="H53" s="15"/>
      <c r="I53" s="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</row>
    <row r="54" spans="1:16138" s="1" customFormat="1" ht="15.75" customHeight="1" x14ac:dyDescent="0.25">
      <c r="A54" s="14"/>
      <c r="B54" s="2" t="s">
        <v>37</v>
      </c>
      <c r="C54" s="20"/>
      <c r="D54" s="20"/>
      <c r="E54" s="20"/>
      <c r="F54" s="18"/>
      <c r="G54" s="20"/>
      <c r="H54" s="15"/>
      <c r="I54" s="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</row>
    <row r="55" spans="1:16138" s="1" customFormat="1" ht="15.75" customHeight="1" x14ac:dyDescent="0.25">
      <c r="A55" s="14"/>
      <c r="B55" s="15" t="s">
        <v>45</v>
      </c>
      <c r="C55" s="20"/>
      <c r="D55" s="20"/>
      <c r="E55" s="20"/>
      <c r="F55" s="18"/>
      <c r="G55" s="20"/>
      <c r="H55" s="15"/>
      <c r="I55" s="2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</row>
    <row r="56" spans="1:16138" s="1" customFormat="1" ht="15.75" customHeight="1" x14ac:dyDescent="0.25">
      <c r="A56" s="14"/>
      <c r="B56" s="15"/>
      <c r="C56" s="20"/>
      <c r="D56" s="20"/>
      <c r="E56" s="20"/>
      <c r="F56" s="18"/>
      <c r="G56" s="20"/>
      <c r="H56" s="15"/>
      <c r="I56" s="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</row>
    <row r="57" spans="1:16138" ht="15.75" customHeight="1" x14ac:dyDescent="0.25">
      <c r="A57" s="14" t="s">
        <v>23</v>
      </c>
      <c r="B57" s="3" t="s">
        <v>24</v>
      </c>
      <c r="C57" s="2"/>
      <c r="D57" s="2"/>
      <c r="E57" s="4">
        <f>E19-E21</f>
        <v>45039359</v>
      </c>
      <c r="F57" s="3" t="s">
        <v>6</v>
      </c>
      <c r="G57" s="2"/>
      <c r="H57" s="15"/>
      <c r="I57" s="2"/>
    </row>
    <row r="58" spans="1:16138" ht="12" customHeight="1" x14ac:dyDescent="0.25">
      <c r="A58" s="2"/>
      <c r="B58" s="2"/>
      <c r="C58" s="2"/>
      <c r="D58" s="2"/>
      <c r="E58" s="2"/>
      <c r="F58" s="2"/>
      <c r="G58" s="2"/>
      <c r="H58" s="15"/>
      <c r="I58" s="2"/>
    </row>
    <row r="59" spans="1:16138" x14ac:dyDescent="0.25">
      <c r="E59" s="34" t="s">
        <v>1</v>
      </c>
      <c r="F59" s="34"/>
      <c r="G59" s="34"/>
      <c r="H59" s="24"/>
    </row>
    <row r="65" spans="1:16138" s="11" customFormat="1" x14ac:dyDescent="0.25">
      <c r="A65" s="1"/>
      <c r="B65" s="1"/>
      <c r="C65" s="1"/>
      <c r="D65" s="1"/>
      <c r="E65" s="33" t="s">
        <v>2</v>
      </c>
      <c r="F65" s="33"/>
      <c r="G65" s="33"/>
      <c r="I65" s="1"/>
      <c r="J65" s="1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</row>
  </sheetData>
  <mergeCells count="12">
    <mergeCell ref="E65:G65"/>
    <mergeCell ref="E1:G1"/>
    <mergeCell ref="E2:G2"/>
    <mergeCell ref="A4:G4"/>
    <mergeCell ref="A5:G5"/>
    <mergeCell ref="B27:E27"/>
    <mergeCell ref="B28:E28"/>
    <mergeCell ref="B29:E29"/>
    <mergeCell ref="B31:E31"/>
    <mergeCell ref="B37:E37"/>
    <mergeCell ref="B38:E38"/>
    <mergeCell ref="E59:G59"/>
  </mergeCells>
  <pageMargins left="0.7" right="0.2" top="0.78" bottom="0.56999999999999995" header="0.3" footer="0.79"/>
  <pageSetup paperSize="9" scale="9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BC tai tro NH 2018-2019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KETOAN</dc:creator>
  <cp:lastModifiedBy>PC</cp:lastModifiedBy>
  <cp:lastPrinted>2019-07-30T04:02:01Z</cp:lastPrinted>
  <dcterms:created xsi:type="dcterms:W3CDTF">2019-01-11T02:06:40Z</dcterms:created>
  <dcterms:modified xsi:type="dcterms:W3CDTF">2019-09-18T15:16:36Z</dcterms:modified>
</cp:coreProperties>
</file>